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ma\Downloads\Fichero_EXCEL_para_el_calculo_de_la_autoliquidacion\"/>
    </mc:Choice>
  </mc:AlternateContent>
  <bookViews>
    <workbookView xWindow="0" yWindow="0" windowWidth="30520" windowHeight="15020"/>
  </bookViews>
  <sheets>
    <sheet name="Epigrafe 4.1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4" l="1"/>
  <c r="E16" i="14" l="1"/>
  <c r="L25" i="14"/>
  <c r="J25" i="14"/>
  <c r="M22" i="14"/>
  <c r="L21" i="14"/>
  <c r="M21" i="14" s="1"/>
  <c r="E14" i="14"/>
  <c r="M25" i="14" l="1"/>
  <c r="M26" i="14" s="1"/>
  <c r="D27" i="14" s="1"/>
  <c r="M23" i="14"/>
  <c r="D26" i="14" s="1"/>
  <c r="M28" i="14" l="1"/>
  <c r="M30" i="14" l="1"/>
  <c r="M31" i="14"/>
  <c r="D29" i="14"/>
  <c r="M33" i="14" l="1"/>
  <c r="D31" i="14" s="1"/>
</calcChain>
</file>

<file path=xl/sharedStrings.xml><?xml version="1.0" encoding="utf-8"?>
<sst xmlns="http://schemas.openxmlformats.org/spreadsheetml/2006/main" count="43" uniqueCount="33">
  <si>
    <t>PANEL INTRODUCCIÓN DATOS</t>
  </si>
  <si>
    <t>Sí usted aprecia algún error en el funcionamiento de esta hoja excel, por favor comuniquelo al correo: &lt;gestiontributaria@crevillent.es&gt; indique en el asunto (#errorweb). A continuación indique el error detectado y/o forma de ponernos en contacto con usted. Disculpe las molestias. Agradecemos su colaboración.</t>
  </si>
  <si>
    <t>TASA LICENCIA URBANÍSTICA</t>
  </si>
  <si>
    <t>NIF:</t>
  </si>
  <si>
    <t>NO</t>
  </si>
  <si>
    <t>SI</t>
  </si>
  <si>
    <t>Cuota</t>
  </si>
  <si>
    <t xml:space="preserve">Certificado de información urbanística, cédula urbanística o cédula de garantía urbanística </t>
  </si>
  <si>
    <t>EPIGRAFE 4</t>
  </si>
  <si>
    <t>Indicar</t>
  </si>
  <si>
    <t>Coef</t>
  </si>
  <si>
    <t>Cuota previa</t>
  </si>
  <si>
    <t>Total cuotas</t>
  </si>
  <si>
    <t>Total cuota</t>
  </si>
  <si>
    <t>Urbano</t>
  </si>
  <si>
    <t>Hasta 12ml</t>
  </si>
  <si>
    <t>Resto m.</t>
  </si>
  <si>
    <t>Urbanizable</t>
  </si>
  <si>
    <t>No urbanizable</t>
  </si>
  <si>
    <t xml:space="preserve">Cuota mínima </t>
  </si>
  <si>
    <t>Cantidad a ingresar</t>
  </si>
  <si>
    <t>EPIGRAFE 4.1</t>
  </si>
  <si>
    <t>Modelos de instancia:  URB-CCUR   URB-CGUR      URB-CIUR       URB-CURB</t>
  </si>
  <si>
    <t>Sujato pasivo:</t>
  </si>
  <si>
    <t>Urbanizable  / No urbanizable</t>
  </si>
  <si>
    <t xml:space="preserve">Número parcelas </t>
  </si>
  <si>
    <t>¿ES UNA  DECLARACIÓN DE SITUACIÓN INDIVIDUALIZADA DE MINIMIZACIÓN DE IMPACTO TERRITORIAL, LICENCIA DE MINIMIZACIÓN, CERTIFICACIÓN DE NO INFRACCIÓN URBANÍSTICA, O CUALQUIERA SIMILAR</t>
  </si>
  <si>
    <t>Parcelas</t>
  </si>
  <si>
    <t>Certificación de no infracción urbanística</t>
  </si>
  <si>
    <t>Cantidad  a ingresar (Ojo hay importe  mínimo)</t>
  </si>
  <si>
    <t>Resto</t>
  </si>
  <si>
    <t>P0305900C</t>
  </si>
  <si>
    <t>Metros lineales fachada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</si>
</sst>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%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0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9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8"/>
      <name val="Arial"/>
      <family val="2"/>
    </font>
    <font>
      <b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gray0625"/>
    </fill>
    <fill>
      <patternFill patternType="gray0625">
        <bgColor theme="4" tint="-0.249977111117893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</borders>
  <cellStyleXfs count="3">
    <xf numFmtId="0" fontId="0" fillId="0" borderId="0"/>
    <xf numFmtId="0" fontId="7" fillId="3" borderId="10" applyNumberFormat="0" applyFont="0" applyAlignment="0" applyProtection="0"/>
    <xf numFmtId="0" fontId="11" fillId="6" borderId="0" applyNumberFormat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8" fillId="0" borderId="0" xfId="0" applyFont="1"/>
    <xf numFmtId="0" fontId="16" fillId="5" borderId="4" xfId="0" applyFont="1" applyFill="1" applyBorder="1"/>
    <xf numFmtId="0" fontId="16" fillId="5" borderId="5" xfId="0" applyFont="1" applyFill="1" applyBorder="1"/>
    <xf numFmtId="0" fontId="16" fillId="5" borderId="7" xfId="0" applyFont="1" applyFill="1" applyBorder="1" applyAlignment="1">
      <alignment horizontal="center"/>
    </xf>
    <xf numFmtId="0" fontId="17" fillId="7" borderId="0" xfId="0" applyFont="1" applyFill="1"/>
    <xf numFmtId="164" fontId="17" fillId="7" borderId="0" xfId="0" applyNumberFormat="1" applyFont="1" applyFill="1"/>
    <xf numFmtId="0" fontId="18" fillId="7" borderId="0" xfId="0" applyFont="1" applyFill="1"/>
    <xf numFmtId="165" fontId="18" fillId="7" borderId="0" xfId="0" applyNumberFormat="1" applyFont="1" applyFill="1"/>
    <xf numFmtId="4" fontId="18" fillId="7" borderId="0" xfId="0" applyNumberFormat="1" applyFont="1" applyFill="1"/>
    <xf numFmtId="0" fontId="12" fillId="8" borderId="0" xfId="0" applyFont="1" applyFill="1" applyAlignment="1">
      <alignment vertical="top" wrapText="1"/>
    </xf>
    <xf numFmtId="164" fontId="12" fillId="8" borderId="0" xfId="0" applyNumberFormat="1" applyFont="1" applyFill="1" applyAlignment="1">
      <alignment vertical="top" wrapText="1"/>
    </xf>
    <xf numFmtId="0" fontId="16" fillId="5" borderId="20" xfId="0" applyFont="1" applyFill="1" applyBorder="1"/>
    <xf numFmtId="0" fontId="19" fillId="3" borderId="10" xfId="1" applyFont="1" applyAlignment="1">
      <alignment horizontal="center"/>
    </xf>
    <xf numFmtId="4" fontId="10" fillId="9" borderId="12" xfId="0" applyNumberFormat="1" applyFont="1" applyFill="1" applyBorder="1" applyAlignment="1">
      <alignment horizontal="centerContinuous" vertical="top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Alignment="1">
      <alignment horizontal="justify" vertical="top" wrapText="1"/>
    </xf>
    <xf numFmtId="0" fontId="19" fillId="3" borderId="10" xfId="1" applyFont="1" applyAlignment="1">
      <alignment horizontal="justify" vertical="top" wrapText="1"/>
    </xf>
    <xf numFmtId="0" fontId="3" fillId="7" borderId="0" xfId="0" applyFont="1" applyFill="1" applyAlignment="1">
      <alignment horizontal="centerContinuous" vertical="top" wrapText="1"/>
    </xf>
    <xf numFmtId="0" fontId="0" fillId="11" borderId="0" xfId="0" applyFill="1"/>
    <xf numFmtId="0" fontId="0" fillId="11" borderId="0" xfId="0" applyFill="1" applyAlignment="1">
      <alignment horizontal="right"/>
    </xf>
    <xf numFmtId="0" fontId="9" fillId="12" borderId="4" xfId="0" applyFont="1" applyFill="1" applyBorder="1"/>
    <xf numFmtId="0" fontId="8" fillId="12" borderId="5" xfId="0" applyFont="1" applyFill="1" applyBorder="1"/>
    <xf numFmtId="4" fontId="8" fillId="12" borderId="8" xfId="0" applyNumberFormat="1" applyFont="1" applyFill="1" applyBorder="1" applyAlignment="1">
      <alignment horizontal="center"/>
    </xf>
    <xf numFmtId="0" fontId="8" fillId="12" borderId="6" xfId="0" applyFont="1" applyFill="1" applyBorder="1"/>
    <xf numFmtId="0" fontId="8" fillId="12" borderId="7" xfId="0" applyFont="1" applyFill="1" applyBorder="1" applyAlignment="1">
      <alignment horizontal="center"/>
    </xf>
    <xf numFmtId="4" fontId="5" fillId="12" borderId="9" xfId="0" applyNumberFormat="1" applyFont="1" applyFill="1" applyBorder="1" applyAlignment="1">
      <alignment horizontal="center"/>
    </xf>
    <xf numFmtId="0" fontId="3" fillId="11" borderId="0" xfId="0" applyFont="1" applyFill="1"/>
    <xf numFmtId="0" fontId="0" fillId="13" borderId="0" xfId="0" applyFill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8" fillId="12" borderId="0" xfId="0" applyNumberFormat="1" applyFont="1" applyFill="1" applyAlignment="1">
      <alignment horizontal="center"/>
    </xf>
    <xf numFmtId="4" fontId="5" fillId="12" borderId="0" xfId="0" applyNumberFormat="1" applyFont="1" applyFill="1" applyAlignment="1">
      <alignment horizontal="center"/>
    </xf>
    <xf numFmtId="0" fontId="0" fillId="11" borderId="19" xfId="0" applyFill="1" applyBorder="1"/>
    <xf numFmtId="0" fontId="0" fillId="11" borderId="3" xfId="0" applyFill="1" applyBorder="1"/>
    <xf numFmtId="0" fontId="0" fillId="11" borderId="2" xfId="0" applyFill="1" applyBorder="1"/>
    <xf numFmtId="0" fontId="0" fillId="11" borderId="17" xfId="0" applyFill="1" applyBorder="1"/>
    <xf numFmtId="4" fontId="20" fillId="11" borderId="21" xfId="1" applyNumberFormat="1" applyFont="1" applyFill="1" applyBorder="1" applyAlignment="1">
      <alignment horizontal="right" vertical="top" wrapText="1"/>
    </xf>
    <xf numFmtId="0" fontId="0" fillId="11" borderId="18" xfId="0" applyFill="1" applyBorder="1"/>
    <xf numFmtId="0" fontId="4" fillId="11" borderId="18" xfId="2" applyFont="1" applyFill="1" applyBorder="1"/>
    <xf numFmtId="0" fontId="2" fillId="10" borderId="0" xfId="0" applyFont="1" applyFill="1"/>
    <xf numFmtId="0" fontId="2" fillId="11" borderId="0" xfId="0" applyFont="1" applyFill="1"/>
    <xf numFmtId="0" fontId="2" fillId="11" borderId="13" xfId="0" applyFont="1" applyFill="1" applyBorder="1"/>
    <xf numFmtId="0" fontId="2" fillId="11" borderId="17" xfId="0" applyFont="1" applyFill="1" applyBorder="1"/>
    <xf numFmtId="0" fontId="2" fillId="11" borderId="14" xfId="0" applyFont="1" applyFill="1" applyBorder="1"/>
    <xf numFmtId="0" fontId="2" fillId="11" borderId="15" xfId="0" applyFont="1" applyFill="1" applyBorder="1"/>
    <xf numFmtId="0" fontId="2" fillId="11" borderId="18" xfId="0" applyFont="1" applyFill="1" applyBorder="1"/>
    <xf numFmtId="0" fontId="2" fillId="11" borderId="16" xfId="0" applyFont="1" applyFill="1" applyBorder="1"/>
    <xf numFmtId="0" fontId="2" fillId="11" borderId="0" xfId="0" applyFont="1" applyFill="1" applyAlignment="1">
      <alignment horizontal="center"/>
    </xf>
    <xf numFmtId="4" fontId="2" fillId="11" borderId="0" xfId="0" applyNumberFormat="1" applyFont="1" applyFill="1"/>
    <xf numFmtId="0" fontId="2" fillId="11" borderId="11" xfId="0" applyFont="1" applyFill="1" applyBorder="1"/>
    <xf numFmtId="0" fontId="2" fillId="11" borderId="1" xfId="0" applyFont="1" applyFill="1" applyBorder="1"/>
    <xf numFmtId="4" fontId="2" fillId="11" borderId="3" xfId="0" applyNumberFormat="1" applyFont="1" applyFill="1" applyBorder="1"/>
    <xf numFmtId="0" fontId="2" fillId="11" borderId="3" xfId="0" applyFont="1" applyFill="1" applyBorder="1"/>
    <xf numFmtId="0" fontId="2" fillId="11" borderId="2" xfId="0" applyFont="1" applyFill="1" applyBorder="1"/>
    <xf numFmtId="4" fontId="10" fillId="13" borderId="0" xfId="0" applyNumberFormat="1" applyFont="1" applyFill="1" applyAlignment="1">
      <alignment horizontal="centerContinuous" vertical="top"/>
    </xf>
    <xf numFmtId="0" fontId="21" fillId="13" borderId="0" xfId="0" applyFont="1" applyFill="1"/>
    <xf numFmtId="0" fontId="18" fillId="13" borderId="0" xfId="0" applyFont="1" applyFill="1"/>
    <xf numFmtId="0" fontId="1" fillId="0" borderId="0" xfId="0" applyFont="1"/>
    <xf numFmtId="0" fontId="23" fillId="13" borderId="0" xfId="0" applyFont="1" applyFill="1"/>
    <xf numFmtId="0" fontId="18" fillId="2" borderId="24" xfId="0" applyFont="1" applyFill="1" applyBorder="1" applyProtection="1">
      <protection locked="0"/>
    </xf>
    <xf numFmtId="0" fontId="15" fillId="2" borderId="0" xfId="0" applyFont="1" applyFill="1" applyAlignment="1">
      <alignment horizontal="centerContinuous" vertical="top" wrapText="1"/>
    </xf>
    <xf numFmtId="0" fontId="15" fillId="2" borderId="0" xfId="0" applyFont="1" applyFill="1" applyAlignment="1">
      <alignment horizontal="justify" vertical="top" wrapText="1"/>
    </xf>
    <xf numFmtId="0" fontId="3" fillId="7" borderId="0" xfId="0" applyFont="1" applyFill="1" applyAlignment="1">
      <alignment horizontal="righ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4" fontId="10" fillId="9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3" fontId="10" fillId="9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Alignment="1" applyProtection="1">
      <alignment horizontal="center" vertical="center"/>
      <protection locked="0"/>
    </xf>
    <xf numFmtId="164" fontId="17" fillId="7" borderId="0" xfId="0" applyNumberFormat="1" applyFont="1" applyFill="1" applyProtection="1"/>
    <xf numFmtId="0" fontId="14" fillId="13" borderId="22" xfId="0" applyFont="1" applyFill="1" applyBorder="1" applyAlignment="1">
      <alignment horizontal="center" vertical="center"/>
    </xf>
    <xf numFmtId="0" fontId="14" fillId="13" borderId="23" xfId="0" applyFont="1" applyFill="1" applyBorder="1" applyAlignment="1">
      <alignment horizontal="center" vertical="center"/>
    </xf>
    <xf numFmtId="0" fontId="14" fillId="13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top" wrapText="1"/>
    </xf>
    <xf numFmtId="4" fontId="22" fillId="13" borderId="25" xfId="0" applyNumberFormat="1" applyFont="1" applyFill="1" applyBorder="1" applyAlignment="1">
      <alignment horizontal="justify" vertical="top" wrapText="1"/>
    </xf>
    <xf numFmtId="0" fontId="17" fillId="2" borderId="26" xfId="0" applyFont="1" applyFill="1" applyBorder="1" applyAlignment="1" applyProtection="1">
      <alignment horizontal="left"/>
      <protection locked="0"/>
    </xf>
    <xf numFmtId="0" fontId="17" fillId="2" borderId="27" xfId="0" applyFont="1" applyFill="1" applyBorder="1" applyAlignment="1" applyProtection="1">
      <alignment horizontal="left"/>
      <protection locked="0"/>
    </xf>
    <xf numFmtId="0" fontId="17" fillId="2" borderId="28" xfId="0" applyFont="1" applyFill="1" applyBorder="1" applyAlignment="1" applyProtection="1">
      <alignment horizontal="left"/>
      <protection locked="0"/>
    </xf>
    <xf numFmtId="0" fontId="6" fillId="5" borderId="25" xfId="0" applyFont="1" applyFill="1" applyBorder="1" applyAlignment="1">
      <alignment horizontal="center" vertical="top" wrapText="1"/>
    </xf>
  </cellXfs>
  <cellStyles count="3">
    <cellStyle name="Incorrecto" xfId="2" builtinId="27"/>
    <cellStyle name="Normal" xfId="0" builtinId="0"/>
    <cellStyle name="Notas" xfId="1" builtin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0</xdr:row>
      <xdr:rowOff>1593501</xdr:rowOff>
    </xdr:to>
    <xdr:pic>
      <xdr:nvPicPr>
        <xdr:cNvPr id="2" name="1 Imagen" descr="AC+A2030_Ayto+2030 Vertical Monocromo.png">
          <a:extLst>
            <a:ext uri="{FF2B5EF4-FFF2-40B4-BE49-F238E27FC236}">
              <a16:creationId xmlns:a16="http://schemas.microsoft.com/office/drawing/2014/main" id="{BD96762F-5D06-3E42-B63A-20C7D9E1B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400" y="0"/>
          <a:ext cx="2819400" cy="1593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49"/>
  <sheetViews>
    <sheetView tabSelected="1" topLeftCell="A4" zoomScaleNormal="100" workbookViewId="0">
      <selection activeCell="B14" sqref="B14"/>
    </sheetView>
  </sheetViews>
  <sheetFormatPr baseColWidth="10" defaultColWidth="11" defaultRowHeight="14.5"/>
  <cols>
    <col min="1" max="2" width="20" customWidth="1"/>
    <col min="3" max="3" width="28.6328125" customWidth="1"/>
    <col min="4" max="4" width="15.36328125" bestFit="1" customWidth="1"/>
    <col min="7" max="7" width="11" hidden="1" customWidth="1"/>
    <col min="8" max="8" width="5.08984375" hidden="1" customWidth="1"/>
    <col min="9" max="9" width="14.6328125" hidden="1" customWidth="1"/>
    <col min="10" max="10" width="30.08984375" hidden="1" customWidth="1"/>
    <col min="11" max="16" width="11" hidden="1" customWidth="1"/>
    <col min="17" max="17" width="0" hidden="1" customWidth="1"/>
  </cols>
  <sheetData>
    <row r="1" spans="1:16" ht="144" customHeight="1"/>
    <row r="2" spans="1:16" ht="15" thickBot="1"/>
    <row r="3" spans="1:16" ht="21.5" thickBot="1">
      <c r="A3" s="76" t="s">
        <v>2</v>
      </c>
      <c r="B3" s="77"/>
      <c r="C3" s="77"/>
      <c r="D3" s="78"/>
      <c r="E3" s="33"/>
    </row>
    <row r="4" spans="1:16" ht="36" customHeight="1">
      <c r="A4" s="68" t="s">
        <v>21</v>
      </c>
      <c r="B4" s="79" t="s">
        <v>7</v>
      </c>
      <c r="C4" s="79"/>
      <c r="D4" s="79"/>
      <c r="E4" s="33"/>
    </row>
    <row r="5" spans="1:16" ht="18.5">
      <c r="A5" s="67" t="s">
        <v>22</v>
      </c>
      <c r="B5" s="67"/>
      <c r="C5" s="67"/>
      <c r="D5" s="67"/>
      <c r="E5" s="33"/>
    </row>
    <row r="6" spans="1:16" ht="15" thickBot="1">
      <c r="A6" s="33"/>
      <c r="B6" s="33"/>
      <c r="C6" s="33"/>
      <c r="D6" s="33"/>
      <c r="E6" s="33"/>
    </row>
    <row r="7" spans="1:16" ht="19" thickBot="1">
      <c r="A7" s="18" t="s">
        <v>0</v>
      </c>
      <c r="B7" s="18"/>
      <c r="C7" s="18"/>
      <c r="D7" s="18"/>
      <c r="E7" s="33"/>
    </row>
    <row r="8" spans="1:16" ht="65.150000000000006" customHeight="1">
      <c r="A8" s="80" t="s">
        <v>1</v>
      </c>
      <c r="B8" s="80"/>
      <c r="C8" s="80"/>
      <c r="D8" s="80"/>
      <c r="E8" s="33"/>
    </row>
    <row r="9" spans="1:16" ht="18.5">
      <c r="A9" s="61"/>
      <c r="B9" s="61"/>
      <c r="C9" s="61"/>
      <c r="D9" s="61"/>
      <c r="E9" s="33"/>
    </row>
    <row r="10" spans="1:16" ht="16" thickBot="1">
      <c r="A10" s="62" t="s">
        <v>23</v>
      </c>
      <c r="B10" s="63"/>
      <c r="C10" s="64"/>
      <c r="D10" s="65" t="s">
        <v>3</v>
      </c>
      <c r="E10" s="33"/>
    </row>
    <row r="11" spans="1:16" ht="16" thickBot="1">
      <c r="A11" s="81"/>
      <c r="B11" s="82"/>
      <c r="C11" s="83"/>
      <c r="D11" s="66"/>
      <c r="E11" s="33"/>
    </row>
    <row r="12" spans="1:16" ht="22" customHeight="1"/>
    <row r="13" spans="1:16" ht="22" customHeight="1" thickBot="1">
      <c r="A13" s="2"/>
      <c r="B13" s="2" t="s">
        <v>9</v>
      </c>
    </row>
    <row r="14" spans="1:16" ht="32.15" customHeight="1" thickBot="1">
      <c r="A14" s="19" t="s">
        <v>14</v>
      </c>
      <c r="B14" s="70" t="s">
        <v>5</v>
      </c>
      <c r="C14" s="20" t="s">
        <v>32</v>
      </c>
      <c r="D14" s="71">
        <v>128.01</v>
      </c>
      <c r="E14" s="17" t="str">
        <f>IF(OR(AND(B14="SI",D14&gt;0),AND(B14="NO",D14=0)),"CORRECTO","ERROR")</f>
        <v>CORRECTO</v>
      </c>
      <c r="F14" s="35"/>
    </row>
    <row r="15" spans="1:16" ht="28" customHeight="1" thickBot="1">
      <c r="A15" s="1"/>
      <c r="C15" s="3"/>
      <c r="F15" s="36"/>
      <c r="G15" s="24"/>
      <c r="H15" s="24"/>
      <c r="I15" s="24"/>
      <c r="J15" s="24"/>
      <c r="K15" s="24"/>
      <c r="L15" s="24"/>
      <c r="M15" s="24"/>
      <c r="N15" s="24"/>
    </row>
    <row r="16" spans="1:16" ht="41.15" customHeight="1" thickBot="1">
      <c r="A16" s="21" t="s">
        <v>24</v>
      </c>
      <c r="B16" s="72" t="s">
        <v>4</v>
      </c>
      <c r="C16" s="69" t="s">
        <v>25</v>
      </c>
      <c r="D16" s="73">
        <v>0</v>
      </c>
      <c r="E16" s="22" t="str">
        <f>IF(OR(AND(B16="SI",D16&gt;0),AND(B16="NO",D16=0)),"CORRECTO","ERROR")</f>
        <v>CORRECTO</v>
      </c>
      <c r="F16" s="35"/>
      <c r="G16" s="24"/>
      <c r="H16" s="25"/>
      <c r="I16" s="26" t="s">
        <v>2</v>
      </c>
      <c r="J16" s="27"/>
      <c r="K16" s="28"/>
      <c r="L16" s="37"/>
      <c r="M16" s="24"/>
      <c r="N16" s="24"/>
      <c r="P16" s="46" t="s">
        <v>5</v>
      </c>
    </row>
    <row r="17" spans="1:16" ht="34.5" customHeight="1" thickBot="1">
      <c r="G17" s="24"/>
      <c r="H17" s="25"/>
      <c r="I17" s="29" t="s">
        <v>8</v>
      </c>
      <c r="J17" s="30"/>
      <c r="K17" s="31"/>
      <c r="L17" s="38"/>
      <c r="M17" s="24"/>
      <c r="N17" s="24"/>
      <c r="P17" s="46" t="s">
        <v>4</v>
      </c>
    </row>
    <row r="18" spans="1:16" ht="43.5">
      <c r="A18" s="23" t="s">
        <v>26</v>
      </c>
      <c r="B18" s="23"/>
      <c r="C18" s="23"/>
      <c r="D18" s="74" t="s">
        <v>4</v>
      </c>
      <c r="G18" s="24"/>
      <c r="H18" s="24"/>
      <c r="I18" s="24"/>
      <c r="J18" s="24"/>
      <c r="K18" s="24"/>
      <c r="L18" s="24"/>
      <c r="M18" s="24"/>
      <c r="N18" s="24"/>
    </row>
    <row r="19" spans="1:16">
      <c r="G19" s="24"/>
      <c r="H19" s="24"/>
      <c r="I19" s="24"/>
      <c r="J19" s="24"/>
      <c r="K19" s="24"/>
      <c r="L19" s="24"/>
      <c r="M19" s="24"/>
      <c r="N19" s="24"/>
    </row>
    <row r="20" spans="1:16">
      <c r="G20" s="24"/>
      <c r="H20" s="24">
        <v>1</v>
      </c>
      <c r="I20" s="47" t="s">
        <v>14</v>
      </c>
      <c r="J20" s="47"/>
      <c r="K20" s="47" t="s">
        <v>10</v>
      </c>
      <c r="L20" s="47"/>
      <c r="M20" s="47" t="s">
        <v>11</v>
      </c>
      <c r="N20" s="24"/>
    </row>
    <row r="21" spans="1:16" ht="15" thickBot="1">
      <c r="G21" s="24"/>
      <c r="H21" s="24"/>
      <c r="I21" s="48" t="s">
        <v>15</v>
      </c>
      <c r="J21" s="49">
        <v>12</v>
      </c>
      <c r="K21" s="49">
        <v>21.25</v>
      </c>
      <c r="L21" s="49">
        <f>IF(B14="SI",1,0)</f>
        <v>1</v>
      </c>
      <c r="M21" s="50">
        <f>ROUND((K21),2)*L21</f>
        <v>21.25</v>
      </c>
      <c r="N21" s="24"/>
    </row>
    <row r="22" spans="1:16" ht="34.5" customHeight="1" thickBot="1">
      <c r="A22" s="6" t="s">
        <v>2</v>
      </c>
      <c r="B22" s="16"/>
      <c r="C22" s="7"/>
      <c r="D22" s="7"/>
      <c r="G22" s="24"/>
      <c r="H22" s="24"/>
      <c r="I22" s="51" t="s">
        <v>16</v>
      </c>
      <c r="J22" s="52">
        <f>IF($D$14&lt;=12,0,IF($D$14&gt;12,$D$14-12))</f>
        <v>116.00999999999999</v>
      </c>
      <c r="K22" s="52">
        <v>1.55</v>
      </c>
      <c r="L22" s="52"/>
      <c r="M22" s="53">
        <f>ROUND((J22*K22),2)</f>
        <v>179.82</v>
      </c>
      <c r="N22" s="24"/>
    </row>
    <row r="23" spans="1:16" ht="44" customHeight="1" thickBot="1">
      <c r="A23" s="84" t="s">
        <v>7</v>
      </c>
      <c r="B23" s="84"/>
      <c r="C23" s="84"/>
      <c r="D23" s="8"/>
      <c r="G23" s="24"/>
      <c r="H23" s="24"/>
      <c r="I23" s="54" t="s">
        <v>17</v>
      </c>
      <c r="J23" s="55"/>
      <c r="K23" s="47"/>
      <c r="L23" s="47"/>
      <c r="M23" s="56">
        <f>SUM(M21:M22)</f>
        <v>201.07</v>
      </c>
      <c r="N23" s="24"/>
    </row>
    <row r="24" spans="1:16" ht="57.75" customHeight="1">
      <c r="A24" s="4"/>
      <c r="B24" s="4"/>
      <c r="C24" s="5"/>
      <c r="D24" s="5"/>
      <c r="G24" s="24"/>
      <c r="H24" s="24"/>
      <c r="I24" s="47" t="s">
        <v>18</v>
      </c>
      <c r="J24" s="32"/>
      <c r="K24" s="24"/>
      <c r="L24" s="24"/>
      <c r="M24" s="24"/>
      <c r="N24" s="24"/>
    </row>
    <row r="25" spans="1:16" ht="15.5">
      <c r="A25" s="9" t="s">
        <v>6</v>
      </c>
      <c r="B25" s="9"/>
      <c r="C25" s="10"/>
      <c r="D25" s="10"/>
      <c r="G25" s="24"/>
      <c r="H25" s="24">
        <v>2</v>
      </c>
      <c r="I25" s="57" t="s">
        <v>27</v>
      </c>
      <c r="J25" s="58">
        <f>D16</f>
        <v>0</v>
      </c>
      <c r="K25" s="59">
        <v>10.62</v>
      </c>
      <c r="L25" s="59">
        <f>IF(B16="SI",1,0)</f>
        <v>0</v>
      </c>
      <c r="M25" s="60">
        <f>ROUND((J25*K25*L25),2)</f>
        <v>0</v>
      </c>
      <c r="N25" s="24"/>
    </row>
    <row r="26" spans="1:16" ht="15.5">
      <c r="A26" s="9"/>
      <c r="B26" s="9"/>
      <c r="C26" s="10" t="s">
        <v>14</v>
      </c>
      <c r="D26" s="75">
        <f>M23</f>
        <v>201.07</v>
      </c>
      <c r="G26" s="24"/>
      <c r="H26" s="24"/>
      <c r="I26" s="24"/>
      <c r="J26" s="24"/>
      <c r="K26" s="24"/>
      <c r="L26" s="24"/>
      <c r="M26" s="39">
        <f>SUM(M25:M25)</f>
        <v>0</v>
      </c>
      <c r="N26" s="24"/>
    </row>
    <row r="27" spans="1:16" ht="15.5">
      <c r="A27" s="9"/>
      <c r="B27" s="9"/>
      <c r="C27" s="10" t="s">
        <v>17</v>
      </c>
      <c r="D27" s="10">
        <f>M26</f>
        <v>0</v>
      </c>
      <c r="G27" s="24"/>
      <c r="H27" s="24"/>
      <c r="I27" s="24"/>
      <c r="J27" s="24"/>
      <c r="K27" s="24"/>
      <c r="L27" s="24"/>
      <c r="M27" s="24"/>
      <c r="N27" s="24"/>
    </row>
    <row r="28" spans="1:16" ht="15.5">
      <c r="A28" s="11"/>
      <c r="B28" s="11"/>
      <c r="C28" s="12" t="s">
        <v>18</v>
      </c>
      <c r="D28" s="13"/>
      <c r="G28" s="24"/>
      <c r="H28" s="24"/>
      <c r="I28" s="57" t="s">
        <v>12</v>
      </c>
      <c r="J28" s="40"/>
      <c r="K28" s="40"/>
      <c r="L28" s="40"/>
      <c r="M28" s="41">
        <f>M23+M26</f>
        <v>201.07</v>
      </c>
      <c r="N28" s="24"/>
    </row>
    <row r="29" spans="1:16" ht="15.5">
      <c r="A29" s="11"/>
      <c r="B29" s="11"/>
      <c r="C29" s="13" t="s">
        <v>13</v>
      </c>
      <c r="D29" s="13">
        <f>M28</f>
        <v>201.07</v>
      </c>
      <c r="G29" s="24"/>
      <c r="H29" s="24"/>
      <c r="I29" s="24"/>
      <c r="J29" s="24"/>
      <c r="K29" s="24"/>
      <c r="L29" s="24"/>
      <c r="M29" s="24"/>
      <c r="N29" s="24"/>
    </row>
    <row r="30" spans="1:16" ht="15.5">
      <c r="A30" s="11"/>
      <c r="B30" s="11"/>
      <c r="C30" s="12"/>
      <c r="D30" s="12"/>
      <c r="G30" s="24"/>
      <c r="H30" s="24"/>
      <c r="I30" s="48" t="s">
        <v>19</v>
      </c>
      <c r="J30" s="49" t="s">
        <v>28</v>
      </c>
      <c r="K30" s="42"/>
      <c r="L30" s="42">
        <v>21.25</v>
      </c>
      <c r="M30" s="43">
        <f>IF(AND($B$14="SI",$M$28&gt;L30),M28,L30)</f>
        <v>201.07</v>
      </c>
      <c r="N30" s="24"/>
    </row>
    <row r="31" spans="1:16" ht="31">
      <c r="A31" s="14"/>
      <c r="B31" s="14"/>
      <c r="C31" s="14" t="s">
        <v>29</v>
      </c>
      <c r="D31" s="15">
        <f>M33</f>
        <v>201.07</v>
      </c>
      <c r="G31" s="24"/>
      <c r="H31" s="24"/>
      <c r="I31" s="51"/>
      <c r="J31" s="52" t="s">
        <v>30</v>
      </c>
      <c r="K31" s="44"/>
      <c r="L31" s="45">
        <v>10.62</v>
      </c>
      <c r="M31" s="43">
        <f>IF(AND($B$16="SI",$M$28&gt;L31),M28,L31)</f>
        <v>10.62</v>
      </c>
      <c r="N31" s="24"/>
    </row>
    <row r="32" spans="1:16">
      <c r="G32" s="24"/>
      <c r="H32" s="24"/>
      <c r="I32" s="24"/>
      <c r="J32" s="24"/>
      <c r="K32" s="24"/>
      <c r="L32" s="24"/>
      <c r="M32" s="24"/>
      <c r="N32" s="24"/>
    </row>
    <row r="33" spans="7:14">
      <c r="G33" s="24"/>
      <c r="H33" s="24"/>
      <c r="I33" s="57" t="s">
        <v>20</v>
      </c>
      <c r="J33" s="40"/>
      <c r="K33" s="40"/>
      <c r="L33" s="40"/>
      <c r="M33" s="41">
        <f>IF(B14="SI",M30,M31)</f>
        <v>201.07</v>
      </c>
      <c r="N33" s="24"/>
    </row>
    <row r="34" spans="7:14">
      <c r="G34" s="24"/>
      <c r="H34" s="24"/>
      <c r="I34" s="24"/>
      <c r="J34" s="24"/>
      <c r="K34" s="24"/>
      <c r="L34" s="24"/>
      <c r="M34" s="24"/>
      <c r="N34" s="24"/>
    </row>
    <row r="35" spans="7:14">
      <c r="G35" s="24"/>
      <c r="H35" s="24"/>
      <c r="I35" s="24"/>
      <c r="J35" s="24"/>
      <c r="K35" s="24"/>
      <c r="L35" s="24"/>
      <c r="M35" s="24"/>
      <c r="N35" s="24"/>
    </row>
    <row r="36" spans="7:14">
      <c r="G36" s="24"/>
      <c r="H36" s="24"/>
      <c r="I36" s="24"/>
      <c r="J36" s="24"/>
      <c r="K36" s="24"/>
      <c r="L36" s="24"/>
      <c r="M36" s="24"/>
      <c r="N36" s="24"/>
    </row>
    <row r="37" spans="7:14" ht="32.25" customHeight="1">
      <c r="G37" s="24"/>
      <c r="H37" s="24"/>
      <c r="I37" s="24"/>
      <c r="J37" s="24"/>
      <c r="K37" s="24"/>
      <c r="L37" s="24"/>
      <c r="M37" s="24"/>
      <c r="N37" s="24"/>
    </row>
    <row r="49" spans="12:12">
      <c r="L49" s="34" t="s">
        <v>31</v>
      </c>
    </row>
  </sheetData>
  <sheetProtection algorithmName="SHA-512" hashValue="k+Ro0GtjyigoqN/pAaSw03X42mf/5h0UuOYOpTA/98z7mbNHd4bforUAznT5SjsO2v9kuLNEoGfrGePEloWlEw==" saltValue="HJW+X1nJcTWcyhTFX28RBg==" spinCount="100000" sheet="1" selectLockedCells="1"/>
  <mergeCells count="5">
    <mergeCell ref="A3:D3"/>
    <mergeCell ref="B4:D4"/>
    <mergeCell ref="A8:D8"/>
    <mergeCell ref="A11:C11"/>
    <mergeCell ref="A23:C23"/>
  </mergeCells>
  <conditionalFormatting sqref="E14 E16 M30:M31">
    <cfRule type="containsText" dxfId="0" priority="6" operator="containsText" text="ERROR">
      <formula>NOT(ISERROR(SEARCH("ERROR",E14)))</formula>
    </cfRule>
  </conditionalFormatting>
  <dataValidations xWindow="935" yWindow="1065" count="3">
    <dataValidation type="list" showInputMessage="1" showErrorMessage="1" promptTitle="ELECCIÓN" prompt="INDIQUE SI LA SOLICITUD SE REFIERE A SUELO URBANO, URBANIZABLE O NO URBANIZABLE_x000a_" sqref="B16 B14">
      <formula1>$P$16:$P$17</formula1>
    </dataValidation>
    <dataValidation type="whole" allowBlank="1" showInputMessage="1" showErrorMessage="1" promptTitle="NÚMERO DE PARCELAS" prompt="INTRODUZCA EL NÚMERO DE PARCELAS" sqref="D16">
      <formula1>0</formula1>
      <formula2>9999999</formula2>
    </dataValidation>
    <dataValidation type="list" showInputMessage="1" showErrorMessage="1" promptTitle="SÓLO PROCEDIMIENTOS DEL ENUNCIAD" prompt="SI LA SOLICITUD SE REFIERE A ALGUNO DE LOS SUPUESTOS SEÑALADOS EN EL RECUADRO DE LA IZQUIERDA TIENE QUE IR AL PROCEDIMIENTO URB-CNIU CERIFICADO DE NO INFRACCIÓN URBANÍSTICA_x000a_" sqref="D18">
      <formula1>$P$17:$P$17</formula1>
    </dataValidation>
  </dataValidations>
  <pageMargins left="0.7" right="0.7" top="0.75" bottom="0.75" header="0.3" footer="0.3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Epigrafe 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Gaona Urdiales</dc:creator>
  <cp:keywords/>
  <dc:description/>
  <cp:lastModifiedBy>Gema Berenguer Candela</cp:lastModifiedBy>
  <cp:revision/>
  <dcterms:created xsi:type="dcterms:W3CDTF">2022-02-25T09:11:00Z</dcterms:created>
  <dcterms:modified xsi:type="dcterms:W3CDTF">2025-07-18T05:57:48Z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